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VID19" sheetId="1" r:id="rId1"/>
  </sheets>
  <definedNames/>
  <calcPr fullCalcOnLoad="1"/>
</workbook>
</file>

<file path=xl/sharedStrings.xml><?xml version="1.0" encoding="utf-8"?>
<sst xmlns="http://schemas.openxmlformats.org/spreadsheetml/2006/main" count="57" uniqueCount="57">
  <si>
    <t>Programmi Operativi</t>
  </si>
  <si>
    <t>Riprogrammazione COVID-19 [Importo UE+Cofin. Nazionale]</t>
  </si>
  <si>
    <t>di cui</t>
  </si>
  <si>
    <t>Impieghi per emergenza COVID-19 (per priorità)</t>
  </si>
  <si>
    <t>FESR</t>
  </si>
  <si>
    <t>FSE</t>
  </si>
  <si>
    <t>COFIN. NAZIONALE</t>
  </si>
  <si>
    <t>1) emergenza sanitaria</t>
  </si>
  <si>
    <t>2) istruzione e formazione</t>
  </si>
  <si>
    <t>3) attività economiche</t>
  </si>
  <si>
    <t>4) lavoro</t>
  </si>
  <si>
    <t>5) sociale</t>
  </si>
  <si>
    <t>POR Abruzzo</t>
  </si>
  <si>
    <t>POR Basilicata</t>
  </si>
  <si>
    <t>POR Calabria</t>
  </si>
  <si>
    <t>POR Campania</t>
  </si>
  <si>
    <t>POR Molise</t>
  </si>
  <si>
    <t>POR Puglia</t>
  </si>
  <si>
    <t>POR Sardegna</t>
  </si>
  <si>
    <t>POR Sicilia</t>
  </si>
  <si>
    <t>REGIONI MEZZOGIORNO</t>
  </si>
  <si>
    <t>POR Emilia Romagna</t>
  </si>
  <si>
    <t>POR Friuli Venezia Giulia</t>
  </si>
  <si>
    <t>POR Lazio</t>
  </si>
  <si>
    <t>POR Liguria</t>
  </si>
  <si>
    <t>POR Lombardia</t>
  </si>
  <si>
    <t>POR Marche</t>
  </si>
  <si>
    <t>POR Piemonte</t>
  </si>
  <si>
    <t>POR Toscana</t>
  </si>
  <si>
    <t>POR Provincia Autonoma Trento</t>
  </si>
  <si>
    <t>POR Provincia Autonoma Bolzano</t>
  </si>
  <si>
    <t>POR Umbria</t>
  </si>
  <si>
    <t>POR Valle d'Aosta</t>
  </si>
  <si>
    <t>POR Veneto</t>
  </si>
  <si>
    <t>REGIONI CENTRONORD</t>
  </si>
  <si>
    <t>PON per la Scuola</t>
  </si>
  <si>
    <t>PON Città Metropolitane</t>
  </si>
  <si>
    <t>PON Governance</t>
  </si>
  <si>
    <t>PON Imprese e Competitività</t>
  </si>
  <si>
    <t>PON Inclusione</t>
  </si>
  <si>
    <t>PON Legalità</t>
  </si>
  <si>
    <t>PON SPAO</t>
  </si>
  <si>
    <t>PON IOG</t>
  </si>
  <si>
    <t>PON Cultura e Sviluppo</t>
  </si>
  <si>
    <t>PON Infrastrutture e reti</t>
  </si>
  <si>
    <t>PON Ricerca e Innovazione</t>
  </si>
  <si>
    <t>PROGRAMMI NAZIONALI</t>
  </si>
  <si>
    <t>PROGRAMMI REGIONALI</t>
  </si>
  <si>
    <t>TOTALE COMPLESSIVO</t>
  </si>
  <si>
    <t>LEGENDA:</t>
  </si>
  <si>
    <t>1)    Emergenza sanitaria : spese sostenute da Centrali di committenza nazionali per l’acquisto di apparecchiature e materiali sanitari (Dipartimento Protezione Civile, Consip, Struttura Commissariale) e da Centrali di Committenza Regionali nonché da Agenzie regionali di Protezione civile e da Aziende dei Servizi sanitari regionali; Assunzione di personale dipendente del Servizio Sanitario Nazionale; e personale sanitario assunto per l’emergenza anche attraverso contratti interinali, nonché spese per personale dipendente sanitario direttamente impegnato nell’attività di contrasto all’emergenza epidemiologica, ivi, compreso importi premiali (straordinari ed una tantum) riconosciuti a fronte di condizioni di lavoro maggiormente faticose e complesse; aree sanitarie temporanee; rafforzamento di reti e presidi territoriali per la salute;</t>
  </si>
  <si>
    <r>
      <t>2)</t>
    </r>
    <r>
      <rPr>
        <sz val="9"/>
        <color indexed="8"/>
        <rFont val="Verdana"/>
        <family val="2"/>
      </rPr>
      <t xml:space="preserve">  Istruzione e Formazioneacquisto di beni e attrezzature per gli istituti e per i beneficiari finalizzato al superamento del divario digitale nell’accesso all’istruzione e alla formazione professionale (ad esempio laptop, software, e spazio digitale su server), adeguamento delle strutture o competenze nel mondo della scuola e delle istituzioni formative regionali; </t>
    </r>
  </si>
  <si>
    <r>
      <t>3)   </t>
    </r>
    <r>
      <rPr>
        <sz val="9"/>
        <color indexed="8"/>
        <rFont val="Verdana"/>
        <family val="2"/>
      </rPr>
      <t> Attività economiche: istituzione o rafforzamento della dotazione di sezioni regionali del Fondo Centrale di Garanzia per il finanziamento di misure di garanzia per il sostegno al capitale circolante, di garanzia a sostegno della moratoria dei debiti delle imprese, per la concessione di prestiti a lungo termine a tassi agevolati e/o a fondo perduto; di garanzia anche attraverso i Confidi regionali per l’abbattimento dei tassi di interesse, ovvero rafforzamento di   strumenti finanziari regionali finalizzati a sostenere la liquidità delle imprese e/o già attivati per sostenere soggetti con difficoltà di accesso al credito ordinario derivanti dall’emergenza da Covid 19, nonché strumenti previsti nell’ambito del temporary framework per sovvenzioni ed indennizzi a fondo perduto a favore delle imprese e dei lavoratori autonomi;</t>
    </r>
  </si>
  <si>
    <r>
      <t xml:space="preserve">4) </t>
    </r>
    <r>
      <rPr>
        <sz val="9"/>
        <color indexed="8"/>
        <rFont val="Verdana"/>
        <family val="2"/>
      </rPr>
      <t xml:space="preserve">   Lavoro: Sostegno ai redditi dei lavoratori dipendenti del settore privato mediante finanziamento di ammortizzatori sociali e di strumenti di conciliazione fra lavoro, formazione e cura dei minori; sviluppo del lavoro agile; indennità di tirocinio.</t>
    </r>
  </si>
  <si>
    <t>5)    Sociale: aiuti alimentari per i Comuni di medio-piccole dimensioni; servizi di sostegno e cura per le persone in condizione di fragilità aggravata dalla crisi; sostegno alle fasce sociali a rischio tramite operatori del Terzo Settore.</t>
  </si>
  <si>
    <t>Dati aggiornati al 1° febbraio 2021</t>
  </si>
  <si>
    <t>Fonte: Dipartimento per le politiche di coesione (DPCoe)</t>
  </si>
</sst>
</file>

<file path=xl/styles.xml><?xml version="1.0" encoding="utf-8"?>
<styleSheet xmlns="http://schemas.openxmlformats.org/spreadsheetml/2006/main">
  <numFmts count="3">
    <numFmt numFmtId="164" formatCode="GENERAL"/>
    <numFmt numFmtId="165" formatCode="GENERAL"/>
    <numFmt numFmtId="166" formatCode="_-* #,##0.00_-;\-* #,##0.00_-;_-* \-??_-;_-@"/>
  </numFmts>
  <fonts count="13">
    <font>
      <sz val="10"/>
      <name val="Arial"/>
      <family val="2"/>
    </font>
    <font>
      <sz val="11"/>
      <color indexed="8"/>
      <name val="Arial"/>
      <family val="2"/>
    </font>
    <font>
      <b/>
      <sz val="10"/>
      <color indexed="8"/>
      <name val="Verdana"/>
      <family val="2"/>
    </font>
    <font>
      <sz val="10"/>
      <name val="Verdana"/>
      <family val="2"/>
    </font>
    <font>
      <sz val="8"/>
      <color indexed="8"/>
      <name val="Verdana"/>
      <family val="2"/>
    </font>
    <font>
      <sz val="10"/>
      <color indexed="8"/>
      <name val="Verdana"/>
      <family val="2"/>
    </font>
    <font>
      <sz val="12"/>
      <color indexed="8"/>
      <name val="Calibri"/>
      <family val="2"/>
    </font>
    <font>
      <sz val="11"/>
      <color indexed="8"/>
      <name val="Calibri"/>
      <family val="2"/>
    </font>
    <font>
      <b/>
      <sz val="12"/>
      <color indexed="8"/>
      <name val="Calibri"/>
      <family val="2"/>
    </font>
    <font>
      <sz val="9"/>
      <color indexed="63"/>
      <name val="Verdana"/>
      <family val="2"/>
    </font>
    <font>
      <sz val="9"/>
      <color indexed="8"/>
      <name val="Verdana"/>
      <family val="2"/>
    </font>
    <font>
      <b/>
      <i/>
      <sz val="10"/>
      <color indexed="8"/>
      <name val="Verdana"/>
      <family val="2"/>
    </font>
    <font>
      <sz val="10"/>
      <color indexed="8"/>
      <name val="Calibri"/>
      <family val="2"/>
    </font>
  </fonts>
  <fills count="3">
    <fill>
      <patternFill/>
    </fill>
    <fill>
      <patternFill patternType="gray125"/>
    </fill>
    <fill>
      <patternFill patternType="solid">
        <fgColor indexed="9"/>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5">
    <xf numFmtId="164" fontId="0" fillId="0" borderId="0" xfId="0" applyAlignment="1">
      <alignment/>
    </xf>
    <xf numFmtId="164" fontId="1" fillId="0" borderId="0" xfId="20">
      <alignment/>
      <protection/>
    </xf>
    <xf numFmtId="164" fontId="2" fillId="0" borderId="1" xfId="20" applyFont="1" applyFill="1" applyBorder="1" applyAlignment="1">
      <alignment horizontal="center" vertical="center" wrapText="1"/>
      <protection/>
    </xf>
    <xf numFmtId="166" fontId="3" fillId="0" borderId="2" xfId="20" applyNumberFormat="1" applyFont="1" applyFill="1" applyBorder="1" applyAlignment="1">
      <alignment horizontal="center" vertical="center" wrapText="1"/>
      <protection/>
    </xf>
    <xf numFmtId="166" fontId="4" fillId="0" borderId="1" xfId="20" applyNumberFormat="1" applyFont="1" applyFill="1" applyBorder="1" applyAlignment="1">
      <alignment horizontal="center" vertical="center" wrapText="1"/>
      <protection/>
    </xf>
    <xf numFmtId="164" fontId="4" fillId="0" borderId="3" xfId="20" applyFont="1" applyFill="1" applyBorder="1" applyAlignment="1">
      <alignment vertical="center" wrapText="1"/>
      <protection/>
    </xf>
    <xf numFmtId="164" fontId="5" fillId="0" borderId="1" xfId="20" applyFont="1" applyFill="1" applyBorder="1">
      <alignment/>
      <protection/>
    </xf>
    <xf numFmtId="166" fontId="6" fillId="0" borderId="1" xfId="20" applyNumberFormat="1" applyFont="1" applyFill="1" applyBorder="1" applyAlignment="1">
      <alignment horizontal="right" vertical="center" wrapText="1"/>
      <protection/>
    </xf>
    <xf numFmtId="164" fontId="7" fillId="2" borderId="0" xfId="20" applyFont="1" applyFill="1" applyBorder="1">
      <alignment/>
      <protection/>
    </xf>
    <xf numFmtId="164" fontId="2" fillId="0" borderId="1" xfId="20" applyFont="1" applyBorder="1">
      <alignment/>
      <protection/>
    </xf>
    <xf numFmtId="166" fontId="8" fillId="0" borderId="1" xfId="20" applyNumberFormat="1" applyFont="1" applyFill="1" applyBorder="1" applyAlignment="1">
      <alignment horizontal="right"/>
      <protection/>
    </xf>
    <xf numFmtId="164" fontId="5" fillId="0" borderId="1" xfId="20" applyFont="1" applyBorder="1">
      <alignment/>
      <protection/>
    </xf>
    <xf numFmtId="166" fontId="6" fillId="0" borderId="1" xfId="20" applyNumberFormat="1" applyFont="1" applyFill="1" applyBorder="1" applyAlignment="1">
      <alignment horizontal="right"/>
      <protection/>
    </xf>
    <xf numFmtId="164" fontId="2" fillId="0" borderId="4" xfId="20" applyFont="1" applyBorder="1">
      <alignment/>
      <protection/>
    </xf>
    <xf numFmtId="166" fontId="8" fillId="0" borderId="5" xfId="20" applyNumberFormat="1" applyFont="1" applyFill="1" applyBorder="1" applyAlignment="1">
      <alignment horizontal="right"/>
      <protection/>
    </xf>
    <xf numFmtId="164" fontId="5" fillId="0" borderId="6" xfId="20" applyFont="1" applyBorder="1">
      <alignment/>
      <protection/>
    </xf>
    <xf numFmtId="164" fontId="7" fillId="0" borderId="0" xfId="20" applyFont="1" applyBorder="1">
      <alignment/>
      <protection/>
    </xf>
    <xf numFmtId="166" fontId="7" fillId="0" borderId="0" xfId="20" applyNumberFormat="1" applyFont="1" applyBorder="1">
      <alignment/>
      <protection/>
    </xf>
    <xf numFmtId="164" fontId="1" fillId="0" borderId="0" xfId="20" applyFont="1" applyBorder="1" applyAlignment="1">
      <alignment/>
      <protection/>
    </xf>
    <xf numFmtId="164" fontId="9" fillId="0" borderId="6" xfId="20" applyFont="1" applyBorder="1" applyAlignment="1">
      <alignment horizontal="left" vertical="top" wrapText="1"/>
      <protection/>
    </xf>
    <xf numFmtId="164" fontId="4" fillId="0" borderId="6" xfId="20" applyFont="1" applyBorder="1" applyAlignment="1">
      <alignment horizontal="left" vertical="top" wrapText="1"/>
      <protection/>
    </xf>
    <xf numFmtId="164" fontId="10" fillId="0" borderId="6" xfId="20" applyFont="1" applyBorder="1" applyAlignment="1">
      <alignment horizontal="left" vertical="top" wrapText="1"/>
      <protection/>
    </xf>
    <xf numFmtId="166" fontId="7" fillId="0" borderId="0" xfId="20" applyNumberFormat="1" applyFont="1">
      <alignment/>
      <protection/>
    </xf>
    <xf numFmtId="164" fontId="11" fillId="0" borderId="0" xfId="20" applyFont="1">
      <alignment/>
      <protection/>
    </xf>
    <xf numFmtId="166" fontId="12" fillId="0" borderId="0" xfId="20" applyNumberFormat="1" applyFo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77"/>
  <sheetViews>
    <sheetView tabSelected="1" zoomScale="60" zoomScaleNormal="60" workbookViewId="0" topLeftCell="A36">
      <selection activeCell="A48" sqref="A48"/>
    </sheetView>
  </sheetViews>
  <sheetFormatPr defaultColWidth="13.7109375" defaultRowHeight="15" customHeight="1"/>
  <cols>
    <col min="1" max="1" width="35.00390625" style="1" customWidth="1"/>
    <col min="2" max="2" width="18.7109375" style="1" customWidth="1"/>
    <col min="3" max="4" width="14.28125" style="1" customWidth="1"/>
    <col min="5" max="5" width="14.7109375" style="1" customWidth="1"/>
    <col min="6" max="6" width="12.00390625" style="1" customWidth="1"/>
    <col min="7" max="7" width="12.28125" style="1" customWidth="1"/>
    <col min="8" max="8" width="11.421875" style="1" customWidth="1"/>
    <col min="9" max="9" width="14.8515625" style="1" customWidth="1"/>
    <col min="10" max="10" width="9.57421875" style="1" customWidth="1"/>
    <col min="11" max="14" width="8.57421875" style="1" customWidth="1"/>
    <col min="15" max="16384" width="14.00390625" style="1" customWidth="1"/>
  </cols>
  <sheetData>
    <row r="1" spans="1:10" ht="66.75" customHeight="1">
      <c r="A1" s="2" t="s">
        <v>0</v>
      </c>
      <c r="B1" s="2" t="s">
        <v>1</v>
      </c>
      <c r="C1" s="3" t="s">
        <v>2</v>
      </c>
      <c r="D1" s="3"/>
      <c r="E1" s="3"/>
      <c r="F1" s="2" t="s">
        <v>3</v>
      </c>
      <c r="G1" s="2"/>
      <c r="H1" s="2"/>
      <c r="I1" s="2"/>
      <c r="J1" s="2"/>
    </row>
    <row r="2" spans="1:10" ht="45.75" customHeight="1">
      <c r="A2" s="2"/>
      <c r="B2" s="2"/>
      <c r="C2" s="4" t="s">
        <v>4</v>
      </c>
      <c r="D2" s="4" t="s">
        <v>5</v>
      </c>
      <c r="E2" s="4" t="s">
        <v>6</v>
      </c>
      <c r="F2" s="5" t="s">
        <v>7</v>
      </c>
      <c r="G2" s="5" t="s">
        <v>8</v>
      </c>
      <c r="H2" s="5" t="s">
        <v>9</v>
      </c>
      <c r="I2" s="5" t="s">
        <v>10</v>
      </c>
      <c r="J2" s="5" t="s">
        <v>11</v>
      </c>
    </row>
    <row r="3" spans="1:10" ht="15.75" customHeight="1">
      <c r="A3" s="6" t="s">
        <v>12</v>
      </c>
      <c r="B3" s="7">
        <v>157</v>
      </c>
      <c r="C3" s="7">
        <v>37.5</v>
      </c>
      <c r="D3" s="7">
        <v>41</v>
      </c>
      <c r="E3" s="7">
        <v>78.5</v>
      </c>
      <c r="F3" s="7">
        <v>8</v>
      </c>
      <c r="G3" s="7">
        <v>1</v>
      </c>
      <c r="H3" s="7">
        <v>88</v>
      </c>
      <c r="I3" s="7">
        <v>60</v>
      </c>
      <c r="J3" s="7"/>
    </row>
    <row r="4" spans="1:10" ht="15.75" customHeight="1">
      <c r="A4" s="6" t="s">
        <v>13</v>
      </c>
      <c r="B4" s="7">
        <v>150.395</v>
      </c>
      <c r="C4" s="7">
        <v>86.26</v>
      </c>
      <c r="D4" s="7">
        <v>17.69</v>
      </c>
      <c r="E4" s="7">
        <v>46.44500000000001</v>
      </c>
      <c r="F4" s="7">
        <v>6</v>
      </c>
      <c r="G4" s="7">
        <v>3.785</v>
      </c>
      <c r="H4" s="7">
        <v>95.568</v>
      </c>
      <c r="I4" s="7">
        <v>32.196</v>
      </c>
      <c r="J4" s="7">
        <v>12.846</v>
      </c>
    </row>
    <row r="5" spans="1:10" ht="13.5">
      <c r="A5" s="6" t="s">
        <v>14</v>
      </c>
      <c r="B5" s="7">
        <v>500</v>
      </c>
      <c r="C5" s="7">
        <v>255</v>
      </c>
      <c r="D5" s="7">
        <v>120</v>
      </c>
      <c r="E5" s="7">
        <v>125</v>
      </c>
      <c r="F5" s="7">
        <v>140</v>
      </c>
      <c r="G5" s="7">
        <v>45</v>
      </c>
      <c r="H5" s="7">
        <v>180</v>
      </c>
      <c r="I5" s="7">
        <v>100</v>
      </c>
      <c r="J5" s="7">
        <v>35</v>
      </c>
    </row>
    <row r="6" spans="1:14" ht="13.5">
      <c r="A6" s="6" t="s">
        <v>15</v>
      </c>
      <c r="B6" s="7">
        <v>892.1</v>
      </c>
      <c r="C6" s="7">
        <f>(732299164.32*0.75)/1000000</f>
        <v>549.22437324</v>
      </c>
      <c r="D6" s="7">
        <f>(159798946*0.75)/1000000</f>
        <v>119.8492095</v>
      </c>
      <c r="E6" s="7">
        <v>223.02641726000004</v>
      </c>
      <c r="F6" s="7">
        <f>330336910/1000000</f>
        <v>330.33691</v>
      </c>
      <c r="G6" s="7">
        <v>34</v>
      </c>
      <c r="H6" s="7">
        <f>392255264.32/1000000</f>
        <v>392.25526432</v>
      </c>
      <c r="I6" s="7">
        <f>105000000/1000000</f>
        <v>105</v>
      </c>
      <c r="J6" s="7">
        <f>30505936/1000000</f>
        <v>30.505936</v>
      </c>
      <c r="K6" s="8"/>
      <c r="L6" s="8"/>
      <c r="M6" s="8"/>
      <c r="N6" s="8"/>
    </row>
    <row r="7" spans="1:14" ht="13.5">
      <c r="A7" s="6" t="s">
        <v>16</v>
      </c>
      <c r="B7" s="7">
        <v>47.8</v>
      </c>
      <c r="C7" s="7">
        <v>20.76</v>
      </c>
      <c r="D7" s="7">
        <v>7.92</v>
      </c>
      <c r="E7" s="7">
        <v>19.119999999999997</v>
      </c>
      <c r="F7" s="7">
        <v>15.77</v>
      </c>
      <c r="G7" s="7">
        <v>1.5</v>
      </c>
      <c r="H7" s="7">
        <v>21.28</v>
      </c>
      <c r="I7" s="7">
        <v>8.99</v>
      </c>
      <c r="J7" s="7">
        <v>0.26</v>
      </c>
      <c r="K7" s="8"/>
      <c r="L7" s="8"/>
      <c r="M7" s="8"/>
      <c r="N7" s="8"/>
    </row>
    <row r="8" spans="1:10" ht="13.5">
      <c r="A8" s="6" t="s">
        <v>17</v>
      </c>
      <c r="B8" s="7">
        <v>750</v>
      </c>
      <c r="C8" s="7">
        <v>305</v>
      </c>
      <c r="D8" s="7">
        <v>70</v>
      </c>
      <c r="E8" s="7">
        <v>375</v>
      </c>
      <c r="F8" s="7">
        <v>59</v>
      </c>
      <c r="G8" s="7"/>
      <c r="H8" s="7">
        <v>551</v>
      </c>
      <c r="I8" s="7">
        <v>140</v>
      </c>
      <c r="J8" s="7"/>
    </row>
    <row r="9" spans="1:10" ht="13.5">
      <c r="A9" s="6" t="s">
        <v>18</v>
      </c>
      <c r="B9" s="7">
        <v>286.3</v>
      </c>
      <c r="C9" s="7">
        <f>215.3*0.5</f>
        <v>107.65</v>
      </c>
      <c r="D9" s="7">
        <f>71*0.5</f>
        <v>35.5</v>
      </c>
      <c r="E9" s="7">
        <v>143.15</v>
      </c>
      <c r="F9" s="7">
        <v>107.6</v>
      </c>
      <c r="G9" s="7">
        <v>1</v>
      </c>
      <c r="H9" s="7">
        <v>151.5</v>
      </c>
      <c r="I9" s="7">
        <v>23.2</v>
      </c>
      <c r="J9" s="7">
        <v>3</v>
      </c>
    </row>
    <row r="10" spans="1:10" ht="13.5">
      <c r="A10" s="6" t="s">
        <v>19</v>
      </c>
      <c r="B10" s="7">
        <v>1195.5</v>
      </c>
      <c r="C10" s="7">
        <v>732.4</v>
      </c>
      <c r="D10" s="7">
        <v>210</v>
      </c>
      <c r="E10" s="7">
        <v>253.10000000000002</v>
      </c>
      <c r="F10" s="7">
        <v>270</v>
      </c>
      <c r="G10" s="7">
        <v>60</v>
      </c>
      <c r="H10" s="7">
        <v>555.5</v>
      </c>
      <c r="I10" s="7">
        <v>280</v>
      </c>
      <c r="J10" s="7">
        <v>30</v>
      </c>
    </row>
    <row r="11" spans="1:10" ht="13.5">
      <c r="A11" s="9" t="s">
        <v>20</v>
      </c>
      <c r="B11" s="10">
        <f aca="true" t="shared" si="0" ref="B11:C11">SUM(B3:B10)</f>
        <v>3979.0950000000003</v>
      </c>
      <c r="C11" s="10">
        <f t="shared" si="0"/>
        <v>2093.79437324</v>
      </c>
      <c r="D11" s="10">
        <f>SUM(D3:D10)</f>
        <v>621.9592095</v>
      </c>
      <c r="E11" s="10">
        <v>1263.3414172600003</v>
      </c>
      <c r="F11" s="10">
        <f aca="true" t="shared" si="1" ref="F11:J11">SUM(F3:F10)</f>
        <v>936.70691</v>
      </c>
      <c r="G11" s="10">
        <f t="shared" si="1"/>
        <v>146.285</v>
      </c>
      <c r="H11" s="10">
        <f t="shared" si="1"/>
        <v>2035.1032643199999</v>
      </c>
      <c r="I11" s="10">
        <f t="shared" si="1"/>
        <v>749.386</v>
      </c>
      <c r="J11" s="10">
        <f t="shared" si="1"/>
        <v>111.611936</v>
      </c>
    </row>
    <row r="12" spans="1:10" ht="13.5">
      <c r="A12" s="6" t="s">
        <v>21</v>
      </c>
      <c r="B12" s="7">
        <v>250</v>
      </c>
      <c r="C12" s="7">
        <v>95</v>
      </c>
      <c r="D12" s="7">
        <v>30</v>
      </c>
      <c r="E12" s="7">
        <v>125</v>
      </c>
      <c r="F12" s="7">
        <v>250</v>
      </c>
      <c r="G12" s="7"/>
      <c r="H12" s="7"/>
      <c r="I12" s="7"/>
      <c r="J12" s="7"/>
    </row>
    <row r="13" spans="1:10" ht="13.5">
      <c r="A13" s="6" t="s">
        <v>22</v>
      </c>
      <c r="B13" s="7">
        <v>48.09</v>
      </c>
      <c r="C13" s="7"/>
      <c r="D13" s="7">
        <f>48.09/2</f>
        <v>24.045</v>
      </c>
      <c r="E13" s="7">
        <v>24.045</v>
      </c>
      <c r="F13" s="7"/>
      <c r="G13" s="7">
        <v>1.9</v>
      </c>
      <c r="H13" s="7">
        <v>6.39</v>
      </c>
      <c r="I13" s="7">
        <v>39.8</v>
      </c>
      <c r="J13" s="7"/>
    </row>
    <row r="14" spans="1:10" ht="13.5">
      <c r="A14" s="6" t="s">
        <v>23</v>
      </c>
      <c r="B14" s="7">
        <v>646.18</v>
      </c>
      <c r="C14" s="7">
        <v>177.855</v>
      </c>
      <c r="D14" s="7">
        <v>145.24</v>
      </c>
      <c r="E14" s="7">
        <v>323.0849999999999</v>
      </c>
      <c r="F14" s="7">
        <v>222.29</v>
      </c>
      <c r="G14" s="7">
        <v>8.16</v>
      </c>
      <c r="H14" s="7">
        <v>133.42</v>
      </c>
      <c r="I14" s="7">
        <v>237.21</v>
      </c>
      <c r="J14" s="7">
        <v>45.1</v>
      </c>
    </row>
    <row r="15" spans="1:14" ht="13.5">
      <c r="A15" s="6" t="s">
        <v>24</v>
      </c>
      <c r="B15" s="7">
        <v>90.92</v>
      </c>
      <c r="C15" s="7">
        <f>23458810/1000000</f>
        <v>23.45881</v>
      </c>
      <c r="D15" s="7">
        <v>22</v>
      </c>
      <c r="E15" s="7">
        <v>45.46119</v>
      </c>
      <c r="F15" s="7">
        <v>8</v>
      </c>
      <c r="G15" s="7">
        <f>11500000/1000000</f>
        <v>11.5</v>
      </c>
      <c r="H15" s="7">
        <f>38917620/1000000</f>
        <v>38.91762</v>
      </c>
      <c r="I15" s="7">
        <f>25500000/1000000</f>
        <v>25.5</v>
      </c>
      <c r="J15" s="7">
        <v>7</v>
      </c>
      <c r="K15" s="8"/>
      <c r="L15" s="8"/>
      <c r="M15" s="8"/>
      <c r="N15" s="8"/>
    </row>
    <row r="16" spans="1:14" ht="13.5">
      <c r="A16" s="6" t="s">
        <v>25</v>
      </c>
      <c r="B16" s="7">
        <v>362</v>
      </c>
      <c r="C16" s="7">
        <f>193.5*0.5</f>
        <v>96.75</v>
      </c>
      <c r="D16" s="7">
        <f>168.5*0.5</f>
        <v>84.25</v>
      </c>
      <c r="E16" s="7">
        <v>181</v>
      </c>
      <c r="F16" s="7">
        <v>193.5</v>
      </c>
      <c r="G16" s="7"/>
      <c r="H16" s="7"/>
      <c r="I16" s="7">
        <v>168.5</v>
      </c>
      <c r="J16" s="7"/>
      <c r="K16" s="8"/>
      <c r="L16" s="8"/>
      <c r="M16" s="8"/>
      <c r="N16" s="8"/>
    </row>
    <row r="17" spans="1:10" ht="15.75" customHeight="1">
      <c r="A17" s="6" t="s">
        <v>26</v>
      </c>
      <c r="B17" s="7">
        <v>37.5</v>
      </c>
      <c r="C17" s="7">
        <v>13</v>
      </c>
      <c r="D17" s="7">
        <v>5.75</v>
      </c>
      <c r="E17" s="7">
        <v>18.75</v>
      </c>
      <c r="F17" s="7">
        <v>12.35</v>
      </c>
      <c r="G17" s="7"/>
      <c r="H17" s="7">
        <v>19</v>
      </c>
      <c r="I17" s="7">
        <v>2.4</v>
      </c>
      <c r="J17" s="7">
        <v>3.75</v>
      </c>
    </row>
    <row r="18" spans="1:14" ht="15.75" customHeight="1">
      <c r="A18" s="6" t="s">
        <v>27</v>
      </c>
      <c r="B18" s="7">
        <v>345.168</v>
      </c>
      <c r="C18" s="7">
        <f>224*0.5</f>
        <v>112</v>
      </c>
      <c r="D18" s="7">
        <f>121.168*0.5</f>
        <v>60.584</v>
      </c>
      <c r="E18" s="7">
        <v>172.584</v>
      </c>
      <c r="F18" s="7">
        <v>160</v>
      </c>
      <c r="G18" s="7"/>
      <c r="H18" s="7">
        <v>64</v>
      </c>
      <c r="I18" s="7">
        <v>121.168</v>
      </c>
      <c r="J18" s="7"/>
      <c r="K18" s="8"/>
      <c r="L18" s="8"/>
      <c r="M18" s="8"/>
      <c r="N18" s="8"/>
    </row>
    <row r="19" spans="1:14" ht="15.75" customHeight="1">
      <c r="A19" s="6" t="s">
        <v>28</v>
      </c>
      <c r="B19" s="7">
        <v>264.7</v>
      </c>
      <c r="C19" s="7">
        <v>84.05</v>
      </c>
      <c r="D19" s="7">
        <v>48.3</v>
      </c>
      <c r="E19" s="7">
        <v>132.34999999999997</v>
      </c>
      <c r="F19" s="7">
        <v>70</v>
      </c>
      <c r="G19" s="7">
        <v>5</v>
      </c>
      <c r="H19" s="7">
        <v>141</v>
      </c>
      <c r="I19" s="7">
        <v>18.7</v>
      </c>
      <c r="J19" s="7">
        <v>30</v>
      </c>
      <c r="K19" s="8"/>
      <c r="L19" s="8"/>
      <c r="M19" s="8"/>
      <c r="N19" s="8"/>
    </row>
    <row r="20" spans="1:10" ht="15.75" customHeight="1">
      <c r="A20" s="6" t="s">
        <v>29</v>
      </c>
      <c r="B20" s="7">
        <v>51</v>
      </c>
      <c r="C20" s="7">
        <v>13.25</v>
      </c>
      <c r="D20" s="7">
        <v>12.25</v>
      </c>
      <c r="E20" s="7">
        <v>25.5</v>
      </c>
      <c r="F20" s="7">
        <v>13.5</v>
      </c>
      <c r="G20" s="7">
        <v>1</v>
      </c>
      <c r="H20" s="7">
        <v>13</v>
      </c>
      <c r="I20" s="7">
        <v>23.5</v>
      </c>
      <c r="J20" s="7"/>
    </row>
    <row r="21" spans="1:14" ht="15.75" customHeight="1">
      <c r="A21" s="6" t="s">
        <v>30</v>
      </c>
      <c r="B21" s="7">
        <v>40</v>
      </c>
      <c r="C21" s="7"/>
      <c r="D21" s="7">
        <v>20</v>
      </c>
      <c r="E21" s="7">
        <v>20</v>
      </c>
      <c r="F21" s="7"/>
      <c r="G21" s="7"/>
      <c r="H21" s="7"/>
      <c r="I21" s="7">
        <v>40</v>
      </c>
      <c r="J21" s="7"/>
      <c r="K21" s="8"/>
      <c r="L21" s="8"/>
      <c r="M21" s="8"/>
      <c r="N21" s="8"/>
    </row>
    <row r="22" spans="1:10" ht="15.75" customHeight="1">
      <c r="A22" s="6" t="s">
        <v>31</v>
      </c>
      <c r="B22" s="7">
        <v>98.6</v>
      </c>
      <c r="C22" s="7">
        <v>23.1</v>
      </c>
      <c r="D22" s="7">
        <v>26.2</v>
      </c>
      <c r="E22" s="7">
        <v>49.3</v>
      </c>
      <c r="F22" s="7">
        <v>9.5</v>
      </c>
      <c r="G22" s="7">
        <v>24.12</v>
      </c>
      <c r="H22" s="7">
        <v>46.75</v>
      </c>
      <c r="I22" s="7">
        <v>14.5</v>
      </c>
      <c r="J22" s="7">
        <v>3.73</v>
      </c>
    </row>
    <row r="23" spans="1:10" ht="15.75" customHeight="1">
      <c r="A23" s="6" t="s">
        <v>32</v>
      </c>
      <c r="B23" s="7">
        <v>18.8</v>
      </c>
      <c r="C23" s="7">
        <v>4.55</v>
      </c>
      <c r="D23" s="7">
        <v>4.85</v>
      </c>
      <c r="E23" s="7">
        <v>9.4</v>
      </c>
      <c r="F23" s="7">
        <v>7.75</v>
      </c>
      <c r="G23" s="7"/>
      <c r="H23" s="7">
        <v>6.35</v>
      </c>
      <c r="I23" s="7">
        <v>4.7</v>
      </c>
      <c r="J23" s="7"/>
    </row>
    <row r="24" spans="1:10" ht="15.75" customHeight="1">
      <c r="A24" s="6" t="s">
        <v>33</v>
      </c>
      <c r="B24" s="7">
        <v>253.7</v>
      </c>
      <c r="C24" s="7">
        <v>67</v>
      </c>
      <c r="D24" s="7">
        <v>59.85</v>
      </c>
      <c r="E24" s="7">
        <v>126.85</v>
      </c>
      <c r="F24" s="7">
        <v>75</v>
      </c>
      <c r="G24" s="7"/>
      <c r="H24" s="7">
        <v>70</v>
      </c>
      <c r="I24" s="7">
        <v>90.7</v>
      </c>
      <c r="J24" s="7">
        <v>18</v>
      </c>
    </row>
    <row r="25" spans="1:10" ht="15.75" customHeight="1">
      <c r="A25" s="9" t="s">
        <v>34</v>
      </c>
      <c r="B25" s="10">
        <f aca="true" t="shared" si="2" ref="B25:C25">SUM(B12:B24)</f>
        <v>2506.658</v>
      </c>
      <c r="C25" s="10">
        <f t="shared" si="2"/>
        <v>710.01381</v>
      </c>
      <c r="D25" s="10">
        <f>SUM(D12:D24)</f>
        <v>543.3190000000001</v>
      </c>
      <c r="E25" s="10">
        <v>1253.32519</v>
      </c>
      <c r="F25" s="10">
        <f aca="true" t="shared" si="3" ref="F25:J25">SUM(F12:F24)</f>
        <v>1021.89</v>
      </c>
      <c r="G25" s="10">
        <f t="shared" si="3"/>
        <v>51.68</v>
      </c>
      <c r="H25" s="10">
        <f t="shared" si="3"/>
        <v>538.82762</v>
      </c>
      <c r="I25" s="10">
        <f t="shared" si="3"/>
        <v>786.6780000000001</v>
      </c>
      <c r="J25" s="10">
        <f t="shared" si="3"/>
        <v>107.58</v>
      </c>
    </row>
    <row r="26" spans="1:10" ht="15.75" customHeight="1">
      <c r="A26" s="11" t="s">
        <v>35</v>
      </c>
      <c r="B26" s="12">
        <v>730.95</v>
      </c>
      <c r="C26" s="12">
        <v>266.79</v>
      </c>
      <c r="D26" s="12">
        <v>115.51</v>
      </c>
      <c r="E26" s="12">
        <v>348.65</v>
      </c>
      <c r="F26" s="12"/>
      <c r="G26" s="12">
        <v>730.95</v>
      </c>
      <c r="H26" s="12"/>
      <c r="I26" s="12"/>
      <c r="J26" s="12"/>
    </row>
    <row r="27" spans="1:10" ht="15.75" customHeight="1">
      <c r="A27" s="11" t="s">
        <v>36</v>
      </c>
      <c r="B27" s="12">
        <v>653.49</v>
      </c>
      <c r="C27" s="12">
        <v>317.44</v>
      </c>
      <c r="D27" s="12">
        <v>130.135</v>
      </c>
      <c r="E27" s="12">
        <v>205.91500000000002</v>
      </c>
      <c r="F27" s="12">
        <v>261.396</v>
      </c>
      <c r="G27" s="12"/>
      <c r="H27" s="12"/>
      <c r="I27" s="12"/>
      <c r="J27" s="12">
        <v>392.094</v>
      </c>
    </row>
    <row r="28" spans="1:10" ht="15.75" customHeight="1">
      <c r="A28" s="11" t="s">
        <v>37</v>
      </c>
      <c r="B28" s="12">
        <v>593.09</v>
      </c>
      <c r="C28" s="12">
        <v>188.89</v>
      </c>
      <c r="D28" s="12">
        <v>256.014</v>
      </c>
      <c r="E28" s="12">
        <v>148.18600000000004</v>
      </c>
      <c r="F28" s="12">
        <v>593.09</v>
      </c>
      <c r="G28" s="12"/>
      <c r="H28" s="12"/>
      <c r="I28" s="12"/>
      <c r="J28" s="12"/>
    </row>
    <row r="29" spans="1:10" ht="15.75" customHeight="1">
      <c r="A29" s="11" t="s">
        <v>38</v>
      </c>
      <c r="B29" s="12">
        <v>1480</v>
      </c>
      <c r="C29" s="12">
        <v>1000</v>
      </c>
      <c r="D29" s="12"/>
      <c r="E29" s="12">
        <v>480</v>
      </c>
      <c r="F29" s="12"/>
      <c r="G29" s="12"/>
      <c r="H29" s="12">
        <v>1480</v>
      </c>
      <c r="I29" s="12"/>
      <c r="J29" s="12"/>
    </row>
    <row r="30" spans="1:10" ht="15.75" customHeight="1">
      <c r="A30" s="11" t="s">
        <v>39</v>
      </c>
      <c r="B30" s="12">
        <v>320</v>
      </c>
      <c r="C30" s="12"/>
      <c r="D30" s="12">
        <v>320</v>
      </c>
      <c r="E30" s="12">
        <v>0</v>
      </c>
      <c r="F30" s="12"/>
      <c r="G30" s="12"/>
      <c r="H30" s="12"/>
      <c r="I30" s="12"/>
      <c r="J30" s="12">
        <v>320</v>
      </c>
    </row>
    <row r="31" spans="1:10" ht="15.75" customHeight="1">
      <c r="A31" s="11" t="s">
        <v>40</v>
      </c>
      <c r="B31" s="12">
        <v>188</v>
      </c>
      <c r="C31" s="12">
        <v>80</v>
      </c>
      <c r="D31" s="12">
        <v>57.5</v>
      </c>
      <c r="E31" s="12">
        <v>50.5</v>
      </c>
      <c r="F31" s="12">
        <v>188</v>
      </c>
      <c r="G31" s="12"/>
      <c r="H31" s="12"/>
      <c r="I31" s="12"/>
      <c r="J31" s="12"/>
    </row>
    <row r="32" spans="1:10" ht="15.75" customHeight="1">
      <c r="A32" s="11" t="s">
        <v>41</v>
      </c>
      <c r="B32" s="12">
        <v>330</v>
      </c>
      <c r="C32" s="12"/>
      <c r="D32" s="12">
        <v>330</v>
      </c>
      <c r="E32" s="12">
        <v>0</v>
      </c>
      <c r="F32" s="12"/>
      <c r="G32" s="12"/>
      <c r="H32" s="12"/>
      <c r="I32" s="12">
        <v>330</v>
      </c>
      <c r="J32" s="12"/>
    </row>
    <row r="33" spans="1:10" ht="15.75" customHeight="1">
      <c r="A33" s="11" t="s">
        <v>42</v>
      </c>
      <c r="B33" s="12">
        <v>105</v>
      </c>
      <c r="C33" s="12"/>
      <c r="D33" s="12">
        <v>105</v>
      </c>
      <c r="E33" s="12">
        <v>0</v>
      </c>
      <c r="F33" s="12">
        <v>105</v>
      </c>
      <c r="G33" s="12"/>
      <c r="H33" s="12"/>
      <c r="I33" s="12"/>
      <c r="J33" s="12"/>
    </row>
    <row r="34" spans="1:10" ht="15.75" customHeight="1">
      <c r="A34" s="11" t="s">
        <v>43</v>
      </c>
      <c r="B34" s="12">
        <v>104</v>
      </c>
      <c r="C34" s="12">
        <v>78</v>
      </c>
      <c r="D34" s="12"/>
      <c r="E34" s="12">
        <v>26</v>
      </c>
      <c r="F34" s="12"/>
      <c r="G34" s="12"/>
      <c r="H34" s="12">
        <v>104</v>
      </c>
      <c r="I34" s="12"/>
      <c r="J34" s="12"/>
    </row>
    <row r="35" spans="1:10" ht="15.75" customHeight="1">
      <c r="A35" s="11" t="s">
        <v>44</v>
      </c>
      <c r="B35" s="12">
        <v>279.3</v>
      </c>
      <c r="C35" s="12">
        <v>209</v>
      </c>
      <c r="D35" s="12"/>
      <c r="E35" s="12">
        <v>70.30000000000001</v>
      </c>
      <c r="F35" s="12"/>
      <c r="G35" s="12"/>
      <c r="H35" s="12">
        <v>279.3</v>
      </c>
      <c r="I35" s="12"/>
      <c r="J35" s="12"/>
    </row>
    <row r="36" spans="1:10" ht="15.75" customHeight="1">
      <c r="A36" s="11" t="s">
        <v>45</v>
      </c>
      <c r="B36" s="12">
        <v>650</v>
      </c>
      <c r="C36" s="12">
        <v>398</v>
      </c>
      <c r="D36" s="12">
        <v>108</v>
      </c>
      <c r="E36" s="12">
        <v>144</v>
      </c>
      <c r="F36" s="12">
        <v>260</v>
      </c>
      <c r="G36" s="12">
        <v>390</v>
      </c>
      <c r="H36" s="12"/>
      <c r="I36" s="12"/>
      <c r="J36" s="12"/>
    </row>
    <row r="37" spans="1:10" ht="15.75" customHeight="1">
      <c r="A37" s="9" t="s">
        <v>46</v>
      </c>
      <c r="B37" s="10">
        <f aca="true" t="shared" si="4" ref="B37:C37">SUM(B26:B36)</f>
        <v>5433.83</v>
      </c>
      <c r="C37" s="10">
        <f t="shared" si="4"/>
        <v>2538.12</v>
      </c>
      <c r="D37" s="10">
        <f>SUM(D26:D36)</f>
        <v>1422.1589999999999</v>
      </c>
      <c r="E37" s="10">
        <v>1473.5510000000008</v>
      </c>
      <c r="F37" s="10">
        <f aca="true" t="shared" si="5" ref="F37:J37">SUM(F26:F36)</f>
        <v>1407.486</v>
      </c>
      <c r="G37" s="10">
        <f t="shared" si="5"/>
        <v>1120.95</v>
      </c>
      <c r="H37" s="10">
        <f t="shared" si="5"/>
        <v>1863.3</v>
      </c>
      <c r="I37" s="10">
        <f t="shared" si="5"/>
        <v>330</v>
      </c>
      <c r="J37" s="10">
        <f t="shared" si="5"/>
        <v>712.094</v>
      </c>
    </row>
    <row r="38" spans="1:10" ht="15.75" customHeight="1">
      <c r="A38" s="9" t="s">
        <v>47</v>
      </c>
      <c r="B38" s="10">
        <f aca="true" t="shared" si="6" ref="B38:C38">B11+B25</f>
        <v>6485.753000000001</v>
      </c>
      <c r="C38" s="10">
        <f t="shared" si="6"/>
        <v>2803.80818324</v>
      </c>
      <c r="D38" s="10">
        <f>D11+D25</f>
        <v>1165.2782095000002</v>
      </c>
      <c r="E38" s="10">
        <v>2516.6666072600005</v>
      </c>
      <c r="F38" s="10">
        <f aca="true" t="shared" si="7" ref="F38:J38">F11+F25</f>
        <v>1958.59691</v>
      </c>
      <c r="G38" s="10">
        <f t="shared" si="7"/>
        <v>197.965</v>
      </c>
      <c r="H38" s="10">
        <f t="shared" si="7"/>
        <v>2573.9308843199997</v>
      </c>
      <c r="I38" s="10">
        <f t="shared" si="7"/>
        <v>1536.064</v>
      </c>
      <c r="J38" s="10">
        <f t="shared" si="7"/>
        <v>219.191936</v>
      </c>
    </row>
    <row r="39" spans="1:10" ht="15.75" customHeight="1">
      <c r="A39" s="9" t="s">
        <v>48</v>
      </c>
      <c r="B39" s="10">
        <f aca="true" t="shared" si="8" ref="B39:C39">B38+B37</f>
        <v>11919.583</v>
      </c>
      <c r="C39" s="10">
        <f t="shared" si="8"/>
        <v>5341.928183239999</v>
      </c>
      <c r="D39" s="10">
        <f>D38+D37</f>
        <v>2587.4372095</v>
      </c>
      <c r="E39" s="10">
        <v>3990.2176072600028</v>
      </c>
      <c r="F39" s="10">
        <f aca="true" t="shared" si="9" ref="F39:J39">F38+F37</f>
        <v>3366.08291</v>
      </c>
      <c r="G39" s="10">
        <f t="shared" si="9"/>
        <v>1318.915</v>
      </c>
      <c r="H39" s="10">
        <f t="shared" si="9"/>
        <v>4437.23088432</v>
      </c>
      <c r="I39" s="10">
        <f t="shared" si="9"/>
        <v>1866.064</v>
      </c>
      <c r="J39" s="10">
        <f t="shared" si="9"/>
        <v>931.285936</v>
      </c>
    </row>
    <row r="40" spans="1:10" ht="15.75" customHeight="1">
      <c r="A40" s="13"/>
      <c r="B40" s="14"/>
      <c r="C40" s="14"/>
      <c r="D40" s="14"/>
      <c r="E40" s="14"/>
      <c r="F40" s="14"/>
      <c r="G40" s="14"/>
      <c r="H40" s="14"/>
      <c r="I40" s="14"/>
      <c r="J40" s="14"/>
    </row>
    <row r="41" spans="1:10" ht="15.75" customHeight="1">
      <c r="A41" s="15" t="s">
        <v>49</v>
      </c>
      <c r="B41" s="16"/>
      <c r="C41" s="17"/>
      <c r="D41" s="17"/>
      <c r="E41" s="17"/>
      <c r="F41" s="18"/>
      <c r="G41" s="18"/>
      <c r="H41" s="18"/>
      <c r="I41" s="18"/>
      <c r="J41" s="18"/>
    </row>
    <row r="42" spans="1:10" ht="66" customHeight="1">
      <c r="A42" s="19" t="s">
        <v>50</v>
      </c>
      <c r="B42" s="19"/>
      <c r="C42" s="19"/>
      <c r="D42" s="19"/>
      <c r="E42" s="19"/>
      <c r="F42" s="19"/>
      <c r="G42" s="19"/>
      <c r="H42" s="19"/>
      <c r="I42" s="19"/>
      <c r="J42" s="19"/>
    </row>
    <row r="43" spans="1:10" ht="28.5" customHeight="1">
      <c r="A43" s="20" t="s">
        <v>51</v>
      </c>
      <c r="B43" s="20"/>
      <c r="C43" s="20"/>
      <c r="D43" s="20"/>
      <c r="E43" s="20"/>
      <c r="F43" s="20"/>
      <c r="G43" s="20"/>
      <c r="H43" s="20"/>
      <c r="I43" s="20"/>
      <c r="J43" s="20"/>
    </row>
    <row r="44" spans="1:10" ht="64.5" customHeight="1">
      <c r="A44" s="20" t="s">
        <v>52</v>
      </c>
      <c r="B44" s="20"/>
      <c r="C44" s="20"/>
      <c r="D44" s="20"/>
      <c r="E44" s="20"/>
      <c r="F44" s="20"/>
      <c r="G44" s="20"/>
      <c r="H44" s="20"/>
      <c r="I44" s="20"/>
      <c r="J44" s="20"/>
    </row>
    <row r="45" spans="1:10" ht="31.5" customHeight="1">
      <c r="A45" s="20" t="s">
        <v>53</v>
      </c>
      <c r="B45" s="20"/>
      <c r="C45" s="20"/>
      <c r="D45" s="20"/>
      <c r="E45" s="20"/>
      <c r="F45" s="20"/>
      <c r="G45" s="20"/>
      <c r="H45" s="20"/>
      <c r="I45" s="20"/>
      <c r="J45" s="20"/>
    </row>
    <row r="46" spans="1:10" ht="31.5" customHeight="1">
      <c r="A46" s="21" t="s">
        <v>54</v>
      </c>
      <c r="B46" s="21"/>
      <c r="C46" s="21"/>
      <c r="D46" s="21"/>
      <c r="E46" s="21"/>
      <c r="F46" s="21"/>
      <c r="G46" s="21"/>
      <c r="H46" s="21"/>
      <c r="I46" s="21"/>
      <c r="J46" s="21"/>
    </row>
    <row r="47" spans="3:5" ht="15.75" customHeight="1">
      <c r="C47" s="22"/>
      <c r="D47" s="22"/>
      <c r="E47" s="22"/>
    </row>
    <row r="48" spans="1:5" ht="15.75" customHeight="1">
      <c r="A48" s="23" t="s">
        <v>55</v>
      </c>
      <c r="B48" s="23"/>
      <c r="C48" s="24"/>
      <c r="D48" s="22"/>
      <c r="E48" s="22"/>
    </row>
    <row r="49" spans="1:5" ht="15.75" customHeight="1">
      <c r="A49" s="23" t="s">
        <v>56</v>
      </c>
      <c r="B49" s="23"/>
      <c r="C49" s="24"/>
      <c r="D49" s="22"/>
      <c r="E49" s="22"/>
    </row>
    <row r="50" spans="3:5" ht="15.75" customHeight="1">
      <c r="C50" s="22"/>
      <c r="D50" s="22"/>
      <c r="E50" s="22"/>
    </row>
    <row r="51" spans="3:5" ht="15.75" customHeight="1">
      <c r="C51" s="22"/>
      <c r="D51" s="22"/>
      <c r="E51" s="22"/>
    </row>
    <row r="52" spans="3:5" ht="15.75" customHeight="1">
      <c r="C52" s="22"/>
      <c r="D52" s="22"/>
      <c r="E52" s="22"/>
    </row>
    <row r="53" spans="3:5" ht="15.75" customHeight="1">
      <c r="C53" s="22"/>
      <c r="D53" s="22"/>
      <c r="E53" s="22"/>
    </row>
    <row r="54" spans="3:5" ht="15.75" customHeight="1">
      <c r="C54" s="22"/>
      <c r="D54" s="22"/>
      <c r="E54" s="22"/>
    </row>
    <row r="55" spans="3:5" ht="15.75" customHeight="1">
      <c r="C55" s="22"/>
      <c r="D55" s="22"/>
      <c r="E55" s="22"/>
    </row>
    <row r="56" spans="3:5" ht="15.75" customHeight="1">
      <c r="C56" s="22"/>
      <c r="D56" s="22"/>
      <c r="E56" s="22"/>
    </row>
    <row r="57" spans="3:5" ht="15.75" customHeight="1">
      <c r="C57" s="22"/>
      <c r="D57" s="22"/>
      <c r="E57" s="22"/>
    </row>
    <row r="58" spans="3:5" ht="15.75" customHeight="1">
      <c r="C58" s="22"/>
      <c r="D58" s="22"/>
      <c r="E58" s="22"/>
    </row>
    <row r="59" spans="3:5" ht="15.75" customHeight="1">
      <c r="C59" s="22"/>
      <c r="D59" s="22"/>
      <c r="E59" s="22"/>
    </row>
    <row r="60" spans="3:5" ht="15.75" customHeight="1">
      <c r="C60" s="22"/>
      <c r="D60" s="22"/>
      <c r="E60" s="22"/>
    </row>
    <row r="61" spans="3:5" ht="15.75" customHeight="1">
      <c r="C61" s="22"/>
      <c r="D61" s="22"/>
      <c r="E61" s="22"/>
    </row>
    <row r="62" spans="3:5" ht="15.75" customHeight="1">
      <c r="C62" s="22"/>
      <c r="D62" s="22"/>
      <c r="E62" s="22"/>
    </row>
    <row r="63" spans="3:5" ht="15.75" customHeight="1">
      <c r="C63" s="22"/>
      <c r="D63" s="22"/>
      <c r="E63" s="22"/>
    </row>
    <row r="64" spans="3:5" ht="15.75" customHeight="1">
      <c r="C64" s="22"/>
      <c r="D64" s="22"/>
      <c r="E64" s="22"/>
    </row>
    <row r="65" spans="3:5" ht="15.75" customHeight="1">
      <c r="C65" s="22"/>
      <c r="D65" s="22"/>
      <c r="E65" s="22"/>
    </row>
    <row r="66" spans="3:5" ht="15.75" customHeight="1">
      <c r="C66" s="22"/>
      <c r="D66" s="22"/>
      <c r="E66" s="22"/>
    </row>
    <row r="67" spans="3:5" ht="15.75" customHeight="1">
      <c r="C67" s="22"/>
      <c r="D67" s="22"/>
      <c r="E67" s="22"/>
    </row>
    <row r="68" spans="3:5" ht="15.75" customHeight="1">
      <c r="C68" s="22"/>
      <c r="D68" s="22"/>
      <c r="E68" s="22"/>
    </row>
    <row r="69" spans="3:5" ht="15.75" customHeight="1">
      <c r="C69" s="22"/>
      <c r="D69" s="22"/>
      <c r="E69" s="22"/>
    </row>
    <row r="70" spans="3:5" ht="15.75" customHeight="1">
      <c r="C70" s="22"/>
      <c r="D70" s="22"/>
      <c r="E70" s="22"/>
    </row>
    <row r="71" spans="3:5" ht="15.75" customHeight="1">
      <c r="C71" s="22"/>
      <c r="D71" s="22"/>
      <c r="E71" s="22"/>
    </row>
    <row r="72" spans="3:5" ht="15.75" customHeight="1">
      <c r="C72" s="22"/>
      <c r="D72" s="22"/>
      <c r="E72" s="22"/>
    </row>
    <row r="73" spans="3:5" ht="15.75" customHeight="1">
      <c r="C73" s="22"/>
      <c r="D73" s="22"/>
      <c r="E73" s="22"/>
    </row>
    <row r="74" spans="3:5" ht="15.75" customHeight="1">
      <c r="C74" s="22"/>
      <c r="D74" s="22"/>
      <c r="E74" s="22"/>
    </row>
    <row r="75" spans="3:5" ht="15.75" customHeight="1">
      <c r="C75" s="22"/>
      <c r="D75" s="22"/>
      <c r="E75" s="22"/>
    </row>
    <row r="76" spans="3:5" ht="15.75" customHeight="1">
      <c r="C76" s="22"/>
      <c r="D76" s="22"/>
      <c r="E76" s="22"/>
    </row>
    <row r="77" spans="3:5" ht="15.75" customHeight="1">
      <c r="C77" s="22"/>
      <c r="D77" s="22"/>
      <c r="E77" s="22"/>
    </row>
    <row r="78" spans="3:5" ht="15.75" customHeight="1">
      <c r="C78" s="22"/>
      <c r="D78" s="22"/>
      <c r="E78" s="22"/>
    </row>
    <row r="79" spans="3:5" ht="15.75" customHeight="1">
      <c r="C79" s="22"/>
      <c r="D79" s="22"/>
      <c r="E79" s="22"/>
    </row>
    <row r="80" spans="3:5" ht="15.75" customHeight="1">
      <c r="C80" s="22"/>
      <c r="D80" s="22"/>
      <c r="E80" s="22"/>
    </row>
    <row r="81" spans="3:5" ht="15.75" customHeight="1">
      <c r="C81" s="22"/>
      <c r="D81" s="22"/>
      <c r="E81" s="22"/>
    </row>
    <row r="82" spans="3:5" ht="15.75" customHeight="1">
      <c r="C82" s="22"/>
      <c r="D82" s="22"/>
      <c r="E82" s="22"/>
    </row>
    <row r="83" spans="3:5" ht="15.75" customHeight="1">
      <c r="C83" s="22"/>
      <c r="D83" s="22"/>
      <c r="E83" s="22"/>
    </row>
    <row r="84" spans="3:5" ht="15.75" customHeight="1">
      <c r="C84" s="22"/>
      <c r="D84" s="22"/>
      <c r="E84" s="22"/>
    </row>
    <row r="85" spans="3:5" ht="15.75" customHeight="1">
      <c r="C85" s="22"/>
      <c r="D85" s="22"/>
      <c r="E85" s="22"/>
    </row>
    <row r="86" spans="3:5" ht="15.75" customHeight="1">
      <c r="C86" s="22"/>
      <c r="D86" s="22"/>
      <c r="E86" s="22"/>
    </row>
    <row r="87" spans="3:5" ht="15.75" customHeight="1">
      <c r="C87" s="22"/>
      <c r="D87" s="22"/>
      <c r="E87" s="22"/>
    </row>
    <row r="88" spans="3:5" ht="15.75" customHeight="1">
      <c r="C88" s="22"/>
      <c r="D88" s="22"/>
      <c r="E88" s="22"/>
    </row>
    <row r="89" spans="3:5" ht="15.75" customHeight="1">
      <c r="C89" s="22"/>
      <c r="D89" s="22"/>
      <c r="E89" s="22"/>
    </row>
    <row r="90" spans="3:5" ht="15.75" customHeight="1">
      <c r="C90" s="22"/>
      <c r="D90" s="22"/>
      <c r="E90" s="22"/>
    </row>
    <row r="91" spans="3:5" ht="15.75" customHeight="1">
      <c r="C91" s="22"/>
      <c r="D91" s="22"/>
      <c r="E91" s="22"/>
    </row>
    <row r="92" spans="3:5" ht="15.75" customHeight="1">
      <c r="C92" s="22"/>
      <c r="D92" s="22"/>
      <c r="E92" s="22"/>
    </row>
    <row r="93" spans="3:5" ht="15.75" customHeight="1">
      <c r="C93" s="22"/>
      <c r="D93" s="22"/>
      <c r="E93" s="22"/>
    </row>
    <row r="94" spans="3:5" ht="15.75" customHeight="1">
      <c r="C94" s="22"/>
      <c r="D94" s="22"/>
      <c r="E94" s="22"/>
    </row>
    <row r="95" spans="3:5" ht="15.75" customHeight="1">
      <c r="C95" s="22"/>
      <c r="D95" s="22"/>
      <c r="E95" s="22"/>
    </row>
    <row r="96" spans="3:5" ht="15.75" customHeight="1">
      <c r="C96" s="22"/>
      <c r="D96" s="22"/>
      <c r="E96" s="22"/>
    </row>
    <row r="97" spans="3:5" ht="15.75" customHeight="1">
      <c r="C97" s="22"/>
      <c r="D97" s="22"/>
      <c r="E97" s="22"/>
    </row>
    <row r="98" spans="3:5" ht="15.75" customHeight="1">
      <c r="C98" s="22"/>
      <c r="D98" s="22"/>
      <c r="E98" s="22"/>
    </row>
    <row r="99" spans="3:5" ht="15.75" customHeight="1">
      <c r="C99" s="22"/>
      <c r="D99" s="22"/>
      <c r="E99" s="22"/>
    </row>
    <row r="100" spans="3:5" ht="15.75" customHeight="1">
      <c r="C100" s="22"/>
      <c r="D100" s="22"/>
      <c r="E100" s="22"/>
    </row>
    <row r="101" spans="3:5" ht="15.75" customHeight="1">
      <c r="C101" s="22"/>
      <c r="D101" s="22"/>
      <c r="E101" s="22"/>
    </row>
    <row r="102" spans="3:5" ht="15.75" customHeight="1">
      <c r="C102" s="22"/>
      <c r="D102" s="22"/>
      <c r="E102" s="22"/>
    </row>
    <row r="103" spans="3:5" ht="15.75" customHeight="1">
      <c r="C103" s="22"/>
      <c r="D103" s="22"/>
      <c r="E103" s="22"/>
    </row>
    <row r="104" spans="3:5" ht="15.75" customHeight="1">
      <c r="C104" s="22"/>
      <c r="D104" s="22"/>
      <c r="E104" s="22"/>
    </row>
    <row r="105" spans="3:5" ht="15.75" customHeight="1">
      <c r="C105" s="22"/>
      <c r="D105" s="22"/>
      <c r="E105" s="22"/>
    </row>
    <row r="106" spans="3:5" ht="15.75" customHeight="1">
      <c r="C106" s="22"/>
      <c r="D106" s="22"/>
      <c r="E106" s="22"/>
    </row>
    <row r="107" spans="3:5" ht="15.75" customHeight="1">
      <c r="C107" s="22"/>
      <c r="D107" s="22"/>
      <c r="E107" s="22"/>
    </row>
    <row r="108" spans="3:5" ht="15.75" customHeight="1">
      <c r="C108" s="22"/>
      <c r="D108" s="22"/>
      <c r="E108" s="22"/>
    </row>
    <row r="109" spans="3:5" ht="15.75" customHeight="1">
      <c r="C109" s="22"/>
      <c r="D109" s="22"/>
      <c r="E109" s="22"/>
    </row>
    <row r="110" spans="3:5" ht="15.75" customHeight="1">
      <c r="C110" s="22"/>
      <c r="D110" s="22"/>
      <c r="E110" s="22"/>
    </row>
    <row r="111" spans="3:5" ht="15.75" customHeight="1">
      <c r="C111" s="22"/>
      <c r="D111" s="22"/>
      <c r="E111" s="22"/>
    </row>
    <row r="112" spans="3:5" ht="15.75" customHeight="1">
      <c r="C112" s="22"/>
      <c r="D112" s="22"/>
      <c r="E112" s="22"/>
    </row>
    <row r="113" spans="3:5" ht="15.75" customHeight="1">
      <c r="C113" s="22"/>
      <c r="D113" s="22"/>
      <c r="E113" s="22"/>
    </row>
    <row r="114" spans="3:5" ht="15.75" customHeight="1">
      <c r="C114" s="22"/>
      <c r="D114" s="22"/>
      <c r="E114" s="22"/>
    </row>
    <row r="115" spans="3:5" ht="15.75" customHeight="1">
      <c r="C115" s="22"/>
      <c r="D115" s="22"/>
      <c r="E115" s="22"/>
    </row>
    <row r="116" spans="3:5" ht="15.75" customHeight="1">
      <c r="C116" s="22"/>
      <c r="D116" s="22"/>
      <c r="E116" s="22"/>
    </row>
    <row r="117" spans="3:5" ht="15.75" customHeight="1">
      <c r="C117" s="22"/>
      <c r="D117" s="22"/>
      <c r="E117" s="22"/>
    </row>
    <row r="118" spans="3:5" ht="15.75" customHeight="1">
      <c r="C118" s="22"/>
      <c r="D118" s="22"/>
      <c r="E118" s="22"/>
    </row>
    <row r="119" spans="3:5" ht="15.75" customHeight="1">
      <c r="C119" s="22"/>
      <c r="D119" s="22"/>
      <c r="E119" s="22"/>
    </row>
    <row r="120" spans="3:5" ht="15.75" customHeight="1">
      <c r="C120" s="22"/>
      <c r="D120" s="22"/>
      <c r="E120" s="22"/>
    </row>
    <row r="121" spans="3:5" ht="15.75" customHeight="1">
      <c r="C121" s="22"/>
      <c r="D121" s="22"/>
      <c r="E121" s="22"/>
    </row>
    <row r="122" spans="3:5" ht="15.75" customHeight="1">
      <c r="C122" s="22"/>
      <c r="D122" s="22"/>
      <c r="E122" s="22"/>
    </row>
    <row r="123" spans="3:5" ht="15.75" customHeight="1">
      <c r="C123" s="22"/>
      <c r="D123" s="22"/>
      <c r="E123" s="22"/>
    </row>
    <row r="124" spans="3:5" ht="15.75" customHeight="1">
      <c r="C124" s="22"/>
      <c r="D124" s="22"/>
      <c r="E124" s="22"/>
    </row>
    <row r="125" spans="3:5" ht="15.75" customHeight="1">
      <c r="C125" s="22"/>
      <c r="D125" s="22"/>
      <c r="E125" s="22"/>
    </row>
    <row r="126" spans="3:5" ht="15.75" customHeight="1">
      <c r="C126" s="22"/>
      <c r="D126" s="22"/>
      <c r="E126" s="22"/>
    </row>
    <row r="127" spans="3:5" ht="15.75" customHeight="1">
      <c r="C127" s="22"/>
      <c r="D127" s="22"/>
      <c r="E127" s="22"/>
    </row>
    <row r="128" spans="3:5" ht="15.75" customHeight="1">
      <c r="C128" s="22"/>
      <c r="D128" s="22"/>
      <c r="E128" s="22"/>
    </row>
    <row r="129" spans="3:5" ht="15.75" customHeight="1">
      <c r="C129" s="22"/>
      <c r="D129" s="22"/>
      <c r="E129" s="22"/>
    </row>
    <row r="130" spans="3:5" ht="15.75" customHeight="1">
      <c r="C130" s="22"/>
      <c r="D130" s="22"/>
      <c r="E130" s="22"/>
    </row>
    <row r="131" spans="3:5" ht="15.75" customHeight="1">
      <c r="C131" s="22"/>
      <c r="D131" s="22"/>
      <c r="E131" s="22"/>
    </row>
    <row r="132" spans="3:5" ht="15.75" customHeight="1">
      <c r="C132" s="22"/>
      <c r="D132" s="22"/>
      <c r="E132" s="22"/>
    </row>
    <row r="133" spans="3:5" ht="15.75" customHeight="1">
      <c r="C133" s="22"/>
      <c r="D133" s="22"/>
      <c r="E133" s="22"/>
    </row>
    <row r="134" spans="3:5" ht="15.75" customHeight="1">
      <c r="C134" s="22"/>
      <c r="D134" s="22"/>
      <c r="E134" s="22"/>
    </row>
    <row r="135" spans="3:5" ht="15.75" customHeight="1">
      <c r="C135" s="22"/>
      <c r="D135" s="22"/>
      <c r="E135" s="22"/>
    </row>
    <row r="136" spans="3:5" ht="15.75" customHeight="1">
      <c r="C136" s="22"/>
      <c r="D136" s="22"/>
      <c r="E136" s="22"/>
    </row>
    <row r="137" spans="3:5" ht="15.75" customHeight="1">
      <c r="C137" s="22"/>
      <c r="D137" s="22"/>
      <c r="E137" s="22"/>
    </row>
    <row r="138" spans="3:5" ht="15.75" customHeight="1">
      <c r="C138" s="22"/>
      <c r="D138" s="22"/>
      <c r="E138" s="22"/>
    </row>
    <row r="139" spans="3:5" ht="15.75" customHeight="1">
      <c r="C139" s="22"/>
      <c r="D139" s="22"/>
      <c r="E139" s="22"/>
    </row>
    <row r="140" spans="3:5" ht="15.75" customHeight="1">
      <c r="C140" s="22"/>
      <c r="D140" s="22"/>
      <c r="E140" s="22"/>
    </row>
    <row r="141" spans="3:5" ht="15.75" customHeight="1">
      <c r="C141" s="22"/>
      <c r="D141" s="22"/>
      <c r="E141" s="22"/>
    </row>
    <row r="142" spans="3:5" ht="15.75" customHeight="1">
      <c r="C142" s="22"/>
      <c r="D142" s="22"/>
      <c r="E142" s="22"/>
    </row>
    <row r="143" spans="3:5" ht="15.75" customHeight="1">
      <c r="C143" s="22"/>
      <c r="D143" s="22"/>
      <c r="E143" s="22"/>
    </row>
    <row r="144" spans="3:5" ht="15.75" customHeight="1">
      <c r="C144" s="22"/>
      <c r="D144" s="22"/>
      <c r="E144" s="22"/>
    </row>
    <row r="145" spans="3:5" ht="15.75" customHeight="1">
      <c r="C145" s="22"/>
      <c r="D145" s="22"/>
      <c r="E145" s="22"/>
    </row>
    <row r="146" spans="3:5" ht="15.75" customHeight="1">
      <c r="C146" s="22"/>
      <c r="D146" s="22"/>
      <c r="E146" s="22"/>
    </row>
    <row r="147" spans="3:5" ht="15.75" customHeight="1">
      <c r="C147" s="22"/>
      <c r="D147" s="22"/>
      <c r="E147" s="22"/>
    </row>
    <row r="148" spans="3:5" ht="15.75" customHeight="1">
      <c r="C148" s="22"/>
      <c r="D148" s="22"/>
      <c r="E148" s="22"/>
    </row>
    <row r="149" spans="3:5" ht="15.75" customHeight="1">
      <c r="C149" s="22"/>
      <c r="D149" s="22"/>
      <c r="E149" s="22"/>
    </row>
    <row r="150" spans="3:5" ht="15.75" customHeight="1">
      <c r="C150" s="22"/>
      <c r="D150" s="22"/>
      <c r="E150" s="22"/>
    </row>
    <row r="151" spans="3:5" ht="15.75" customHeight="1">
      <c r="C151" s="22"/>
      <c r="D151" s="22"/>
      <c r="E151" s="22"/>
    </row>
    <row r="152" spans="3:5" ht="15.75" customHeight="1">
      <c r="C152" s="22"/>
      <c r="D152" s="22"/>
      <c r="E152" s="22"/>
    </row>
    <row r="153" spans="3:5" ht="15.75" customHeight="1">
      <c r="C153" s="22"/>
      <c r="D153" s="22"/>
      <c r="E153" s="22"/>
    </row>
    <row r="154" spans="3:5" ht="15.75" customHeight="1">
      <c r="C154" s="22"/>
      <c r="D154" s="22"/>
      <c r="E154" s="22"/>
    </row>
    <row r="155" spans="3:5" ht="15.75" customHeight="1">
      <c r="C155" s="22"/>
      <c r="D155" s="22"/>
      <c r="E155" s="22"/>
    </row>
    <row r="156" spans="3:5" ht="15.75" customHeight="1">
      <c r="C156" s="22"/>
      <c r="D156" s="22"/>
      <c r="E156" s="22"/>
    </row>
    <row r="157" spans="3:5" ht="15.75" customHeight="1">
      <c r="C157" s="22"/>
      <c r="D157" s="22"/>
      <c r="E157" s="22"/>
    </row>
    <row r="158" spans="3:5" ht="15.75" customHeight="1">
      <c r="C158" s="22"/>
      <c r="D158" s="22"/>
      <c r="E158" s="22"/>
    </row>
    <row r="159" spans="3:5" ht="15.75" customHeight="1">
      <c r="C159" s="22"/>
      <c r="D159" s="22"/>
      <c r="E159" s="22"/>
    </row>
    <row r="160" spans="3:5" ht="15.75" customHeight="1">
      <c r="C160" s="22"/>
      <c r="D160" s="22"/>
      <c r="E160" s="22"/>
    </row>
    <row r="161" spans="3:5" ht="15.75" customHeight="1">
      <c r="C161" s="22"/>
      <c r="D161" s="22"/>
      <c r="E161" s="22"/>
    </row>
    <row r="162" spans="3:5" ht="15.75" customHeight="1">
      <c r="C162" s="22"/>
      <c r="D162" s="22"/>
      <c r="E162" s="22"/>
    </row>
    <row r="163" spans="3:5" ht="15.75" customHeight="1">
      <c r="C163" s="22"/>
      <c r="D163" s="22"/>
      <c r="E163" s="22"/>
    </row>
    <row r="164" spans="3:5" ht="15.75" customHeight="1">
      <c r="C164" s="22"/>
      <c r="D164" s="22"/>
      <c r="E164" s="22"/>
    </row>
    <row r="165" spans="3:5" ht="15.75" customHeight="1">
      <c r="C165" s="22"/>
      <c r="D165" s="22"/>
      <c r="E165" s="22"/>
    </row>
    <row r="166" spans="3:5" ht="15.75" customHeight="1">
      <c r="C166" s="22"/>
      <c r="D166" s="22"/>
      <c r="E166" s="22"/>
    </row>
    <row r="167" spans="3:5" ht="15.75" customHeight="1">
      <c r="C167" s="22"/>
      <c r="D167" s="22"/>
      <c r="E167" s="22"/>
    </row>
    <row r="168" spans="3:5" ht="15.75" customHeight="1">
      <c r="C168" s="22"/>
      <c r="D168" s="22"/>
      <c r="E168" s="22"/>
    </row>
    <row r="169" spans="3:5" ht="15.75" customHeight="1">
      <c r="C169" s="22"/>
      <c r="D169" s="22"/>
      <c r="E169" s="22"/>
    </row>
    <row r="170" spans="3:5" ht="15.75" customHeight="1">
      <c r="C170" s="22"/>
      <c r="D170" s="22"/>
      <c r="E170" s="22"/>
    </row>
    <row r="171" spans="3:5" ht="15.75" customHeight="1">
      <c r="C171" s="22"/>
      <c r="D171" s="22"/>
      <c r="E171" s="22"/>
    </row>
    <row r="172" spans="3:5" ht="15.75" customHeight="1">
      <c r="C172" s="22"/>
      <c r="D172" s="22"/>
      <c r="E172" s="22"/>
    </row>
    <row r="173" spans="3:5" ht="15.75" customHeight="1">
      <c r="C173" s="22"/>
      <c r="D173" s="22"/>
      <c r="E173" s="22"/>
    </row>
    <row r="174" spans="3:5" ht="15.75" customHeight="1">
      <c r="C174" s="22"/>
      <c r="D174" s="22"/>
      <c r="E174" s="22"/>
    </row>
    <row r="175" spans="3:5" ht="15.75" customHeight="1">
      <c r="C175" s="22"/>
      <c r="D175" s="22"/>
      <c r="E175" s="22"/>
    </row>
    <row r="176" spans="3:5" ht="15.75" customHeight="1">
      <c r="C176" s="22"/>
      <c r="D176" s="22"/>
      <c r="E176" s="22"/>
    </row>
    <row r="177" spans="3:5" ht="15.75" customHeight="1">
      <c r="C177" s="22"/>
      <c r="D177" s="22"/>
      <c r="E177" s="22"/>
    </row>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selectLockedCells="1" selectUnlockedCells="1"/>
  <mergeCells count="9">
    <mergeCell ref="A1:A2"/>
    <mergeCell ref="B1:B2"/>
    <mergeCell ref="C1:E1"/>
    <mergeCell ref="F1:J1"/>
    <mergeCell ref="A42:J42"/>
    <mergeCell ref="A43:J43"/>
    <mergeCell ref="A44:J44"/>
    <mergeCell ref="A45:J45"/>
    <mergeCell ref="A46:J46"/>
  </mergeCells>
  <printOptions/>
  <pageMargins left="0.7083333333333334" right="0.7083333333333334" top="0.7479166666666667" bottom="0.7479166666666667" header="0.5118055555555555" footer="0.5118055555555555"/>
  <pageSetup fitToHeight="1" fitToWidth="1"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2021-03-05T11:08:21Z</dcterms:modified>
  <cp:category/>
  <cp:version/>
  <cp:contentType/>
  <cp:contentStatus/>
  <cp:revision>3</cp:revision>
</cp:coreProperties>
</file>